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540" windowHeight="5310" activeTab="2"/>
  </bookViews>
  <sheets>
    <sheet name="1997" sheetId="1" r:id="rId1"/>
    <sheet name="1998" sheetId="2" r:id="rId2"/>
    <sheet name="1999" sheetId="3" r:id="rId3"/>
    <sheet name="Comparison" sheetId="4" r:id="rId4"/>
    <sheet name="Chart" sheetId="5" r:id="rId5"/>
  </sheets>
  <definedNames/>
  <calcPr fullCalcOnLoad="1"/>
  <pivotCaches>
    <pivotCache cacheId="2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<sst xmlns="http://schemas.openxmlformats.org/spreadsheetml/2006/main" count="164" uniqueCount="70">
  <si>
    <t>Site:</t>
  </si>
  <si>
    <t>Date:</t>
  </si>
  <si>
    <t>Shock Time:</t>
  </si>
  <si>
    <t>2180 sec.</t>
  </si>
  <si>
    <t>Settings:</t>
  </si>
  <si>
    <t>400 V / J-4</t>
  </si>
  <si>
    <t>900-1000 V / J-2</t>
  </si>
  <si>
    <t>Dace</t>
  </si>
  <si>
    <t>Sculpin</t>
  </si>
  <si>
    <t>Suckers</t>
  </si>
  <si>
    <t>Rbt-N Lengths:</t>
  </si>
  <si>
    <t>Count of Rbt-N Lengths:</t>
  </si>
  <si>
    <t>Total</t>
  </si>
  <si>
    <t>Grand Total</t>
  </si>
  <si>
    <t>Count:</t>
  </si>
  <si>
    <t>Average:</t>
  </si>
  <si>
    <t>Maximum</t>
  </si>
  <si>
    <t>Minimum:</t>
  </si>
  <si>
    <t>65-74</t>
  </si>
  <si>
    <t>75-84</t>
  </si>
  <si>
    <t>85-94</t>
  </si>
  <si>
    <t>105-114</t>
  </si>
  <si>
    <t>115-124</t>
  </si>
  <si>
    <t>125-134</t>
  </si>
  <si>
    <t>135-144</t>
  </si>
  <si>
    <t>145-154</t>
  </si>
  <si>
    <t>155-164</t>
  </si>
  <si>
    <t>165-174</t>
  </si>
  <si>
    <t>175-184</t>
  </si>
  <si>
    <t>185-194</t>
  </si>
  <si>
    <t>195-204</t>
  </si>
  <si>
    <t>205-214</t>
  </si>
  <si>
    <t>215-224</t>
  </si>
  <si>
    <t>225-235</t>
  </si>
  <si>
    <t>95-104</t>
  </si>
  <si>
    <t>Crew:</t>
  </si>
  <si>
    <t>Hoverson, Marsh and Bonifer</t>
  </si>
  <si>
    <t>1000 sec.</t>
  </si>
  <si>
    <t>Blue Creek (Klinefelter-Gardner Property)</t>
  </si>
  <si>
    <t>300-500 volts</t>
  </si>
  <si>
    <t>Area:</t>
  </si>
  <si>
    <t>680 square-meters</t>
  </si>
  <si>
    <t>Temp:</t>
  </si>
  <si>
    <t>10.5 C</t>
  </si>
  <si>
    <t>Other Species:</t>
  </si>
  <si>
    <t>Bull trout</t>
  </si>
  <si>
    <t>1 (227 mm)</t>
  </si>
  <si>
    <t>Rbt-N Lengths (mm)</t>
  </si>
  <si>
    <t>Rbt-N Lengths mm)</t>
  </si>
  <si>
    <t>Count of Rbt-N Lengths (mm)</t>
  </si>
  <si>
    <t>255-264</t>
  </si>
  <si>
    <t>225-234</t>
  </si>
  <si>
    <t>235-244</t>
  </si>
  <si>
    <t>245-254</t>
  </si>
  <si>
    <t>Length</t>
  </si>
  <si>
    <t>Pre-project</t>
  </si>
  <si>
    <t>400-800 volts</t>
  </si>
  <si>
    <t>15 C</t>
  </si>
  <si>
    <t>X square-meters</t>
  </si>
  <si>
    <t>Year 1</t>
  </si>
  <si>
    <t>Year 2</t>
  </si>
  <si>
    <t>Section #1</t>
  </si>
  <si>
    <t>Section #2</t>
  </si>
  <si>
    <t>Dace - 200</t>
  </si>
  <si>
    <t>Sculpin - 150</t>
  </si>
  <si>
    <t>Suckers - 5</t>
  </si>
  <si>
    <t>Dace - 250</t>
  </si>
  <si>
    <t>Suckers - 20</t>
  </si>
  <si>
    <t>45-54</t>
  </si>
  <si>
    <t>55-64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</si>
</sst>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1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Length Frequencies for Redband Trout 
(Blue Creek Project 1999 - Year 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7525"/>
          <c:w val="0.9282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'1999'!$C$21:$C$39</c:f>
              <c:strCache/>
            </c:strRef>
          </c:cat>
          <c:val>
            <c:numRef>
              <c:f>'1999'!$D$21:$D$39</c:f>
              <c:numCache/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Length Frequencies of Blue Creek 
Redband Trout, 1997 to 1999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95"/>
          <c:w val="0.929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Pre-Project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Comparison!$A$2:$A$23</c:f>
              <c:strCache>
                <c:ptCount val="22"/>
                <c:pt idx="0">
                  <c:v>45-54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85-94</c:v>
                </c:pt>
                <c:pt idx="5">
                  <c:v>95-104</c:v>
                </c:pt>
                <c:pt idx="6">
                  <c:v>105-114</c:v>
                </c:pt>
                <c:pt idx="7">
                  <c:v>115-124</c:v>
                </c:pt>
                <c:pt idx="8">
                  <c:v>125-134</c:v>
                </c:pt>
                <c:pt idx="9">
                  <c:v>135-144</c:v>
                </c:pt>
                <c:pt idx="10">
                  <c:v>145-154</c:v>
                </c:pt>
                <c:pt idx="11">
                  <c:v>155-164</c:v>
                </c:pt>
                <c:pt idx="12">
                  <c:v>165-174</c:v>
                </c:pt>
                <c:pt idx="13">
                  <c:v>175-184</c:v>
                </c:pt>
                <c:pt idx="14">
                  <c:v>185-194</c:v>
                </c:pt>
                <c:pt idx="15">
                  <c:v>195-204</c:v>
                </c:pt>
                <c:pt idx="16">
                  <c:v>205-214</c:v>
                </c:pt>
                <c:pt idx="17">
                  <c:v>215-224</c:v>
                </c:pt>
                <c:pt idx="18">
                  <c:v>225-234</c:v>
                </c:pt>
                <c:pt idx="19">
                  <c:v>235-244</c:v>
                </c:pt>
                <c:pt idx="20">
                  <c:v>245-254</c:v>
                </c:pt>
                <c:pt idx="21">
                  <c:v>255-264</c:v>
                </c:pt>
              </c:strCache>
            </c:strRef>
          </c:cat>
          <c:val>
            <c:numRef>
              <c:f>Comparison!$B$2:$B$23</c:f>
              <c:numCache>
                <c:ptCount val="22"/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10">
                  <c:v>2</c:v>
                </c:pt>
                <c:pt idx="12">
                  <c:v>1</c:v>
                </c:pt>
                <c:pt idx="14">
                  <c:v>4</c:v>
                </c:pt>
                <c:pt idx="15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v>Post-Project (Year 1)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Comparison!$A$2:$A$23</c:f>
              <c:strCache>
                <c:ptCount val="22"/>
                <c:pt idx="0">
                  <c:v>45-54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85-94</c:v>
                </c:pt>
                <c:pt idx="5">
                  <c:v>95-104</c:v>
                </c:pt>
                <c:pt idx="6">
                  <c:v>105-114</c:v>
                </c:pt>
                <c:pt idx="7">
                  <c:v>115-124</c:v>
                </c:pt>
                <c:pt idx="8">
                  <c:v>125-134</c:v>
                </c:pt>
                <c:pt idx="9">
                  <c:v>135-144</c:v>
                </c:pt>
                <c:pt idx="10">
                  <c:v>145-154</c:v>
                </c:pt>
                <c:pt idx="11">
                  <c:v>155-164</c:v>
                </c:pt>
                <c:pt idx="12">
                  <c:v>165-174</c:v>
                </c:pt>
                <c:pt idx="13">
                  <c:v>175-184</c:v>
                </c:pt>
                <c:pt idx="14">
                  <c:v>185-194</c:v>
                </c:pt>
                <c:pt idx="15">
                  <c:v>195-204</c:v>
                </c:pt>
                <c:pt idx="16">
                  <c:v>205-214</c:v>
                </c:pt>
                <c:pt idx="17">
                  <c:v>215-224</c:v>
                </c:pt>
                <c:pt idx="18">
                  <c:v>225-234</c:v>
                </c:pt>
                <c:pt idx="19">
                  <c:v>235-244</c:v>
                </c:pt>
                <c:pt idx="20">
                  <c:v>245-254</c:v>
                </c:pt>
                <c:pt idx="21">
                  <c:v>255-264</c:v>
                </c:pt>
              </c:strCache>
            </c:strRef>
          </c:cat>
          <c:val>
            <c:numRef>
              <c:f>Comparison!$C$2:$C$23</c:f>
              <c:numCache>
                <c:ptCount val="22"/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7</c:v>
                </c:pt>
                <c:pt idx="9">
                  <c:v>13</c:v>
                </c:pt>
                <c:pt idx="10">
                  <c:v>12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</c:numCache>
            </c:numRef>
          </c:val>
        </c:ser>
        <c:ser>
          <c:idx val="2"/>
          <c:order val="2"/>
          <c:tx>
            <c:v>Post-Project (Year 2)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Comparison!$D$2:$D$23</c:f>
              <c:numCache>
                <c:ptCount val="22"/>
                <c:pt idx="0">
                  <c:v>5</c:v>
                </c:pt>
                <c:pt idx="1">
                  <c:v>13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"/>
          <c:y val="0.911"/>
          <c:w val="0.8925"/>
          <c:h val="0.06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headerFooter>
    <oddHeader>&amp;L&amp;"Arial,Bold"&amp;12Appendix A&amp;"Arial,Regular" - Figure A-1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0.23275</cdr:y>
    </cdr:from>
    <cdr:to>
      <cdr:x>0.95025</cdr:x>
      <cdr:y>0.41225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752475"/>
          <a:ext cx="18192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Pre-project = 29 salmonids
Year 1 = 65 salmonids
Year 2 = 68 salmonids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17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390900" y="2752725"/>
        <a:ext cx="5124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</cdr:x>
      <cdr:y>0.5925</cdr:y>
    </cdr:from>
    <cdr:to>
      <cdr:x>0.48675</cdr:x>
      <cdr:y>0.63575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3514725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0.6305</cdr:x>
      <cdr:y>0.22475</cdr:y>
    </cdr:from>
    <cdr:to>
      <cdr:x>0.94775</cdr:x>
      <cdr:y>0.45625</cdr:y>
    </cdr:to>
    <cdr:sp>
      <cdr:nvSpPr>
        <cdr:cNvPr id="2" name="TextBox 2"/>
        <cdr:cNvSpPr txBox="1">
          <a:spLocks noChangeArrowheads="1"/>
        </cdr:cNvSpPr>
      </cdr:nvSpPr>
      <cdr:spPr>
        <a:xfrm>
          <a:off x="5467350" y="1333500"/>
          <a:ext cx="27527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Pre-project = 29* salmonids
Year 1 = 65* salmonids
Year 2 = 68* salmonids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(* Electrofishing time varied annually)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76" sheet="1998"/>
  </cacheSource>
  <cacheFields count="1">
    <cacheField name="Rbt-N Lengths:">
      <sharedItems containsSemiMixedTypes="0" containsString="0" containsMixedTypes="0" containsNumber="1" containsInteger="1" count="49">
        <n v="224"/>
        <n v="149"/>
        <n v="143"/>
        <n v="114"/>
        <n v="151"/>
        <n v="150"/>
        <n v="116"/>
        <n v="180"/>
        <n v="136"/>
        <n v="144"/>
        <n v="140"/>
        <n v="225"/>
        <n v="160"/>
        <n v="195"/>
        <n v="138"/>
        <n v="67"/>
        <n v="137"/>
        <n v="126"/>
        <n v="147"/>
        <n v="148"/>
        <n v="185"/>
        <n v="155"/>
        <n v="159"/>
        <n v="70"/>
        <n v="205"/>
        <n v="79"/>
        <n v="134"/>
        <n v="65"/>
        <n v="75"/>
        <n v="189"/>
        <n v="192"/>
        <n v="229"/>
        <n v="154"/>
        <n v="135"/>
        <n v="169"/>
        <n v="123"/>
        <n v="133"/>
        <n v="129"/>
        <n v="139"/>
        <n v="177"/>
        <n v="121"/>
        <n v="165"/>
        <n v="87"/>
        <n v="228"/>
        <n v="170"/>
        <n v="72"/>
        <n v="235"/>
        <n v="145"/>
        <n v="130"/>
      </sharedItems>
      <fieldGroup base="0">
        <rangePr groupBy="range" autoEnd="1" autoStart="1" startNum="65" endNum="235" groupInterval="10"/>
        <groupItems count="19">
          <s v="&lt;65"/>
          <s v="65-74"/>
          <s v="75-84"/>
          <s v="85-94"/>
          <s v="95-104"/>
          <s v="105-114"/>
          <s v="115-124"/>
          <s v="125-134"/>
          <s v="135-144"/>
          <s v="145-154"/>
          <s v="155-164"/>
          <s v="165-174"/>
          <s v="175-184"/>
          <s v="185-194"/>
          <s v="195-204"/>
          <s v="205-214"/>
          <s v="215-224"/>
          <s v="225-235"/>
          <s v="&gt;235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4:A42" sheet="1997"/>
  </cacheSource>
  <cacheFields count="1">
    <cacheField name="Rbt-N Lengths (mm)">
      <sharedItems containsSemiMixedTypes="0" containsString="0" containsMixedTypes="0" containsNumber="1" containsInteger="1" count="24">
        <n v="261"/>
        <n v="188"/>
        <n v="168"/>
        <n v="186"/>
        <n v="200"/>
        <n v="190"/>
        <n v="150"/>
        <n v="100"/>
        <n v="106"/>
        <n v="148"/>
        <n v="117"/>
        <n v="101"/>
        <n v="88"/>
        <n v="80"/>
        <n v="81"/>
        <n v="76"/>
        <n v="91"/>
        <n v="96"/>
        <n v="98"/>
        <n v="97"/>
        <n v="78"/>
        <n v="69"/>
        <n v="187"/>
        <n v="82"/>
      </sharedItems>
      <fieldGroup base="0">
        <rangePr groupBy="range" autoEnd="0" autoStart="0" startNum="65" endNum="264" groupInterval="10"/>
        <groupItems count="22">
          <s v="&lt;65"/>
          <s v="65-74"/>
          <s v="75-84"/>
          <s v="85-94"/>
          <s v="95-104"/>
          <s v="105-114"/>
          <s v="115-124"/>
          <s v="125-134"/>
          <s v="135-144"/>
          <s v="145-154"/>
          <s v="155-164"/>
          <s v="165-174"/>
          <s v="175-184"/>
          <s v="185-194"/>
          <s v="195-204"/>
          <s v="205-214"/>
          <s v="215-224"/>
          <s v="225-234"/>
          <s v="235-244"/>
          <s v="245-254"/>
          <s v="255-264"/>
          <s v="&gt;265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3:B81" sheet="1999"/>
  </cacheSource>
  <cacheFields count="1">
    <cacheField name="Rbt-N Lengths (mm)">
      <sharedItems containsSemiMixedTypes="0" containsString="0" containsMixedTypes="0" containsNumber="1" containsInteger="1" count="45">
        <n v="158"/>
        <n v="130"/>
        <n v="175"/>
        <n v="55"/>
        <n v="60"/>
        <n v="78"/>
        <n v="195"/>
        <n v="140"/>
        <n v="133"/>
        <n v="110"/>
        <n v="94"/>
        <n v="135"/>
        <n v="190"/>
        <n v="167"/>
        <n v="63"/>
        <n v="70"/>
        <n v="142"/>
        <n v="222"/>
        <n v="62"/>
        <n v="65"/>
        <n v="68"/>
        <n v="73"/>
        <n v="131"/>
        <n v="57"/>
        <n v="48"/>
        <n v="162"/>
        <n v="52"/>
        <n v="51"/>
        <n v="134"/>
        <n v="54"/>
        <n v="86"/>
        <n v="119"/>
        <n v="150"/>
        <n v="180"/>
        <n v="137"/>
        <n v="185"/>
        <n v="230"/>
        <n v="145"/>
        <n v="128"/>
        <n v="58"/>
        <n v="132"/>
        <n v="125"/>
        <n v="181"/>
        <n v="200"/>
        <n v="156"/>
      </sharedItems>
      <fieldGroup base="0">
        <rangePr groupBy="range" autoEnd="1" autoStart="0" startNum="45" endNum="230" groupInterval="10"/>
        <groupItems count="21">
          <s v="&lt;45"/>
          <s v="45-54"/>
          <s v="55-64"/>
          <s v="65-74"/>
          <s v="75-84"/>
          <s v="85-94"/>
          <s v="95-104"/>
          <s v="105-114"/>
          <s v="115-124"/>
          <s v="125-134"/>
          <s v="135-144"/>
          <s v="145-154"/>
          <s v="155-164"/>
          <s v="165-174"/>
          <s v="175-184"/>
          <s v="185-194"/>
          <s v="195-204"/>
          <s v="205-214"/>
          <s v="215-224"/>
          <s v="225-234"/>
          <s v="&gt;23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9:D41" firstHeaderRow="2" firstDataRow="2" firstDataCol="1"/>
  <pivotFields count="1">
    <pivotField axis="axisRow" dataField="1" compact="0" outline="0" subtotalTop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</pivotFields>
  <rowFields count="1">
    <field x="0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Rbt-N Lengths (mm)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6:D35" firstHeaderRow="2" firstDataRow="2" firstDataCol="1"/>
  <pivotFields count="1">
    <pivotField axis="axisRow" dataField="1" compact="0" outline="0" subtotalTop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t="default"/>
      </items>
    </pivotField>
  </pivotFields>
  <rowFields count="1">
    <field x="0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Rbt-N Lengths: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9:D40" firstHeaderRow="2" firstDataRow="2" firstDataCol="1"/>
  <pivotFields count="1">
    <pivotField axis="axisRow" dataField="1" compact="0" outline="0" subtotalTop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t="default"/>
      </items>
    </pivotField>
  </pivotFields>
  <rowFields count="1">
    <field x="0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unt of Rbt-N Lengths (mm)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8">
      <selection activeCell="F31" sqref="F31"/>
    </sheetView>
  </sheetViews>
  <sheetFormatPr defaultColWidth="9.140625" defaultRowHeight="12.75"/>
  <cols>
    <col min="2" max="2" width="9.7109375" style="0" customWidth="1"/>
    <col min="3" max="3" width="25.140625" style="0" customWidth="1"/>
    <col min="4" max="4" width="10.421875" style="0" bestFit="1" customWidth="1"/>
  </cols>
  <sheetData>
    <row r="1" spans="1:3" ht="12.75">
      <c r="A1" s="2" t="s">
        <v>0</v>
      </c>
      <c r="C1" t="s">
        <v>38</v>
      </c>
    </row>
    <row r="2" spans="1:3" ht="12.75">
      <c r="A2" s="2" t="s">
        <v>35</v>
      </c>
      <c r="C2" t="s">
        <v>36</v>
      </c>
    </row>
    <row r="3" spans="1:3" ht="12.75">
      <c r="A3" s="2" t="s">
        <v>1</v>
      </c>
      <c r="C3" s="1">
        <v>35724</v>
      </c>
    </row>
    <row r="4" spans="1:3" ht="12.75">
      <c r="A4" s="2" t="s">
        <v>2</v>
      </c>
      <c r="C4" t="s">
        <v>37</v>
      </c>
    </row>
    <row r="5" spans="1:3" ht="12.75">
      <c r="A5" s="2" t="s">
        <v>4</v>
      </c>
      <c r="C5" t="s">
        <v>39</v>
      </c>
    </row>
    <row r="6" spans="1:3" ht="12.75">
      <c r="A6" s="2" t="s">
        <v>40</v>
      </c>
      <c r="C6" t="s">
        <v>41</v>
      </c>
    </row>
    <row r="7" spans="1:3" ht="12.75">
      <c r="A7" s="2" t="s">
        <v>42</v>
      </c>
      <c r="C7" t="s">
        <v>43</v>
      </c>
    </row>
    <row r="9" spans="1:4" ht="12.75">
      <c r="A9" s="2" t="s">
        <v>44</v>
      </c>
      <c r="C9" t="s">
        <v>7</v>
      </c>
      <c r="D9" s="11">
        <v>80</v>
      </c>
    </row>
    <row r="10" spans="3:4" ht="12.75">
      <c r="C10" t="s">
        <v>8</v>
      </c>
      <c r="D10" s="11">
        <v>15</v>
      </c>
    </row>
    <row r="11" spans="3:4" ht="12.75">
      <c r="C11" t="s">
        <v>9</v>
      </c>
      <c r="D11" s="11">
        <v>25</v>
      </c>
    </row>
    <row r="12" spans="3:4" ht="12.75">
      <c r="C12" t="s">
        <v>45</v>
      </c>
      <c r="D12" s="11" t="s">
        <v>46</v>
      </c>
    </row>
    <row r="13" ht="12.75">
      <c r="D13" s="11"/>
    </row>
    <row r="14" spans="1:4" ht="12.75">
      <c r="A14" s="2" t="s">
        <v>47</v>
      </c>
      <c r="C14" t="s">
        <v>14</v>
      </c>
      <c r="D14" s="11">
        <f>COUNT(A15:A42)</f>
        <v>28</v>
      </c>
    </row>
    <row r="15" spans="1:4" ht="12.75">
      <c r="A15">
        <v>261</v>
      </c>
      <c r="C15" t="s">
        <v>16</v>
      </c>
      <c r="D15" s="11">
        <f>MAX(A15:A42)</f>
        <v>261</v>
      </c>
    </row>
    <row r="16" spans="1:4" ht="12.75">
      <c r="A16">
        <v>188</v>
      </c>
      <c r="C16" t="s">
        <v>17</v>
      </c>
      <c r="D16" s="11">
        <f>MIN(A15:A42)</f>
        <v>69</v>
      </c>
    </row>
    <row r="17" spans="1:4" ht="12.75">
      <c r="A17">
        <v>168</v>
      </c>
      <c r="C17" t="s">
        <v>15</v>
      </c>
      <c r="D17" s="12">
        <f>AVERAGE(A15:A42)</f>
        <v>120.46428571428571</v>
      </c>
    </row>
    <row r="18" ht="12.75">
      <c r="A18">
        <v>186</v>
      </c>
    </row>
    <row r="19" spans="1:4" ht="12.75">
      <c r="A19">
        <v>200</v>
      </c>
      <c r="C19" s="3" t="s">
        <v>49</v>
      </c>
      <c r="D19" s="4"/>
    </row>
    <row r="20" spans="1:4" ht="12.75">
      <c r="A20">
        <v>190</v>
      </c>
      <c r="C20" s="5" t="s">
        <v>47</v>
      </c>
      <c r="D20" s="4" t="s">
        <v>12</v>
      </c>
    </row>
    <row r="21" spans="1:4" ht="12.75">
      <c r="A21">
        <v>150</v>
      </c>
      <c r="C21" s="3" t="s">
        <v>18</v>
      </c>
      <c r="D21" s="6">
        <v>1</v>
      </c>
    </row>
    <row r="22" spans="1:4" ht="12.75">
      <c r="A22">
        <v>100</v>
      </c>
      <c r="C22" s="7" t="s">
        <v>19</v>
      </c>
      <c r="D22" s="8">
        <v>8</v>
      </c>
    </row>
    <row r="23" spans="1:4" ht="12.75">
      <c r="A23">
        <v>106</v>
      </c>
      <c r="C23" s="7" t="s">
        <v>20</v>
      </c>
      <c r="D23" s="8">
        <v>2</v>
      </c>
    </row>
    <row r="24" spans="1:4" ht="12.75">
      <c r="A24">
        <v>148</v>
      </c>
      <c r="C24" s="7" t="s">
        <v>34</v>
      </c>
      <c r="D24" s="8">
        <v>6</v>
      </c>
    </row>
    <row r="25" spans="1:4" ht="12.75">
      <c r="A25">
        <v>117</v>
      </c>
      <c r="C25" s="7" t="s">
        <v>21</v>
      </c>
      <c r="D25" s="8">
        <v>1</v>
      </c>
    </row>
    <row r="26" spans="1:4" ht="12.75">
      <c r="A26">
        <v>101</v>
      </c>
      <c r="C26" s="7" t="s">
        <v>22</v>
      </c>
      <c r="D26" s="8">
        <v>1</v>
      </c>
    </row>
    <row r="27" spans="1:4" ht="12.75">
      <c r="A27">
        <v>88</v>
      </c>
      <c r="C27" s="7" t="s">
        <v>23</v>
      </c>
      <c r="D27" s="8"/>
    </row>
    <row r="28" spans="1:4" ht="12.75">
      <c r="A28">
        <v>80</v>
      </c>
      <c r="C28" s="7" t="s">
        <v>24</v>
      </c>
      <c r="D28" s="8"/>
    </row>
    <row r="29" spans="1:4" ht="12.75">
      <c r="A29">
        <v>81</v>
      </c>
      <c r="C29" s="7" t="s">
        <v>25</v>
      </c>
      <c r="D29" s="8">
        <v>2</v>
      </c>
    </row>
    <row r="30" spans="1:4" ht="12.75">
      <c r="A30">
        <v>76</v>
      </c>
      <c r="C30" s="7" t="s">
        <v>26</v>
      </c>
      <c r="D30" s="8"/>
    </row>
    <row r="31" spans="1:4" ht="12.75">
      <c r="A31">
        <v>91</v>
      </c>
      <c r="C31" s="7" t="s">
        <v>27</v>
      </c>
      <c r="D31" s="8">
        <v>1</v>
      </c>
    </row>
    <row r="32" spans="1:4" ht="12.75">
      <c r="A32">
        <v>96</v>
      </c>
      <c r="C32" s="7" t="s">
        <v>28</v>
      </c>
      <c r="D32" s="8"/>
    </row>
    <row r="33" spans="1:4" ht="12.75">
      <c r="A33">
        <v>80</v>
      </c>
      <c r="C33" s="7" t="s">
        <v>29</v>
      </c>
      <c r="D33" s="8">
        <v>4</v>
      </c>
    </row>
    <row r="34" spans="1:4" ht="12.75">
      <c r="A34">
        <v>98</v>
      </c>
      <c r="C34" s="7" t="s">
        <v>30</v>
      </c>
      <c r="D34" s="8">
        <v>1</v>
      </c>
    </row>
    <row r="35" spans="1:4" ht="12.75">
      <c r="A35">
        <v>97</v>
      </c>
      <c r="C35" s="7" t="s">
        <v>31</v>
      </c>
      <c r="D35" s="8"/>
    </row>
    <row r="36" spans="1:4" ht="12.75">
      <c r="A36">
        <v>78</v>
      </c>
      <c r="C36" s="7" t="s">
        <v>32</v>
      </c>
      <c r="D36" s="8"/>
    </row>
    <row r="37" spans="1:4" ht="12.75">
      <c r="A37">
        <v>69</v>
      </c>
      <c r="C37" s="7" t="s">
        <v>51</v>
      </c>
      <c r="D37" s="8"/>
    </row>
    <row r="38" spans="1:4" ht="12.75">
      <c r="A38">
        <v>187</v>
      </c>
      <c r="C38" s="7" t="s">
        <v>52</v>
      </c>
      <c r="D38" s="8"/>
    </row>
    <row r="39" spans="1:4" ht="12.75">
      <c r="A39">
        <v>80</v>
      </c>
      <c r="C39" s="7" t="s">
        <v>53</v>
      </c>
      <c r="D39" s="8"/>
    </row>
    <row r="40" spans="1:4" ht="12.75">
      <c r="A40">
        <v>78</v>
      </c>
      <c r="C40" s="7" t="s">
        <v>50</v>
      </c>
      <c r="D40" s="8">
        <v>1</v>
      </c>
    </row>
    <row r="41" spans="1:4" ht="12.75">
      <c r="A41">
        <v>97</v>
      </c>
      <c r="C41" s="9" t="s">
        <v>13</v>
      </c>
      <c r="D41" s="10">
        <v>28</v>
      </c>
    </row>
    <row r="42" ht="12.75">
      <c r="A42">
        <v>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H15" sqref="H15"/>
    </sheetView>
  </sheetViews>
  <sheetFormatPr defaultColWidth="9.140625" defaultRowHeight="12.75"/>
  <cols>
    <col min="1" max="1" width="9.00390625" style="0" customWidth="1"/>
    <col min="2" max="2" width="10.00390625" style="0" customWidth="1"/>
    <col min="3" max="3" width="20.8515625" style="0" bestFit="1" customWidth="1"/>
    <col min="4" max="4" width="5.57421875" style="0" bestFit="1" customWidth="1"/>
  </cols>
  <sheetData>
    <row r="1" spans="1:3" ht="12.75">
      <c r="A1" s="2" t="s">
        <v>0</v>
      </c>
      <c r="C1" t="s">
        <v>38</v>
      </c>
    </row>
    <row r="2" spans="1:3" ht="12.75">
      <c r="A2" s="2" t="s">
        <v>1</v>
      </c>
      <c r="C2" s="1">
        <v>36059</v>
      </c>
    </row>
    <row r="3" spans="1:3" ht="12.75">
      <c r="A3" s="2" t="s">
        <v>2</v>
      </c>
      <c r="C3" t="s">
        <v>3</v>
      </c>
    </row>
    <row r="4" spans="1:3" ht="12.75">
      <c r="A4" s="2" t="s">
        <v>4</v>
      </c>
      <c r="C4" t="s">
        <v>6</v>
      </c>
    </row>
    <row r="5" ht="12.75">
      <c r="C5" t="s">
        <v>5</v>
      </c>
    </row>
    <row r="7" spans="1:4" ht="12.75">
      <c r="A7" s="2" t="s">
        <v>44</v>
      </c>
      <c r="C7" t="s">
        <v>7</v>
      </c>
      <c r="D7" s="11">
        <v>2500</v>
      </c>
    </row>
    <row r="8" spans="3:4" ht="12.75">
      <c r="C8" t="s">
        <v>8</v>
      </c>
      <c r="D8" s="11">
        <v>300</v>
      </c>
    </row>
    <row r="9" spans="3:4" ht="12.75">
      <c r="C9" t="s">
        <v>9</v>
      </c>
      <c r="D9" s="11">
        <v>400</v>
      </c>
    </row>
    <row r="10" ht="12.75">
      <c r="D10" s="11"/>
    </row>
    <row r="11" spans="1:4" ht="12.75">
      <c r="A11" s="2" t="s">
        <v>48</v>
      </c>
      <c r="C11" t="s">
        <v>14</v>
      </c>
      <c r="D11" s="11">
        <f>COUNT(A12:A76)</f>
        <v>65</v>
      </c>
    </row>
    <row r="12" spans="1:4" ht="12.75">
      <c r="A12">
        <v>224</v>
      </c>
      <c r="C12" t="s">
        <v>16</v>
      </c>
      <c r="D12" s="11">
        <f>MAX(A12:A76)</f>
        <v>235</v>
      </c>
    </row>
    <row r="13" spans="1:4" ht="12.75">
      <c r="A13">
        <v>149</v>
      </c>
      <c r="C13" t="s">
        <v>17</v>
      </c>
      <c r="D13" s="11">
        <f>MIN(A12:A76)</f>
        <v>65</v>
      </c>
    </row>
    <row r="14" spans="1:4" ht="12.75">
      <c r="A14">
        <v>143</v>
      </c>
      <c r="C14" t="s">
        <v>15</v>
      </c>
      <c r="D14" s="12">
        <f>AVERAGE(A12:A76)</f>
        <v>146.8153846153846</v>
      </c>
    </row>
    <row r="15" ht="12.75">
      <c r="A15">
        <v>114</v>
      </c>
    </row>
    <row r="16" spans="1:4" ht="12.75">
      <c r="A16">
        <v>151</v>
      </c>
      <c r="C16" s="3" t="s">
        <v>11</v>
      </c>
      <c r="D16" s="4"/>
    </row>
    <row r="17" spans="1:4" ht="12.75">
      <c r="A17">
        <v>150</v>
      </c>
      <c r="C17" s="5" t="s">
        <v>10</v>
      </c>
      <c r="D17" s="4" t="s">
        <v>12</v>
      </c>
    </row>
    <row r="18" spans="1:4" ht="12.75">
      <c r="A18">
        <v>116</v>
      </c>
      <c r="C18" s="3" t="s">
        <v>18</v>
      </c>
      <c r="D18" s="6">
        <v>4</v>
      </c>
    </row>
    <row r="19" spans="1:4" ht="12.75">
      <c r="A19">
        <v>180</v>
      </c>
      <c r="C19" s="7" t="s">
        <v>19</v>
      </c>
      <c r="D19" s="8">
        <v>3</v>
      </c>
    </row>
    <row r="20" spans="1:4" ht="12.75">
      <c r="A20">
        <v>136</v>
      </c>
      <c r="C20" s="7" t="s">
        <v>20</v>
      </c>
      <c r="D20" s="8">
        <v>1</v>
      </c>
    </row>
    <row r="21" spans="1:4" ht="12.75">
      <c r="A21">
        <v>144</v>
      </c>
      <c r="C21" s="7" t="s">
        <v>34</v>
      </c>
      <c r="D21" s="8"/>
    </row>
    <row r="22" spans="1:4" ht="12.75">
      <c r="A22">
        <v>136</v>
      </c>
      <c r="C22" s="7" t="s">
        <v>21</v>
      </c>
      <c r="D22" s="8">
        <v>1</v>
      </c>
    </row>
    <row r="23" spans="1:4" ht="12.75">
      <c r="A23">
        <v>140</v>
      </c>
      <c r="C23" s="7" t="s">
        <v>22</v>
      </c>
      <c r="D23" s="8">
        <v>3</v>
      </c>
    </row>
    <row r="24" spans="1:4" ht="12.75">
      <c r="A24">
        <v>225</v>
      </c>
      <c r="C24" s="7" t="s">
        <v>23</v>
      </c>
      <c r="D24" s="8">
        <v>7</v>
      </c>
    </row>
    <row r="25" spans="1:4" ht="12.75">
      <c r="A25">
        <v>160</v>
      </c>
      <c r="C25" s="7" t="s">
        <v>24</v>
      </c>
      <c r="D25" s="8">
        <v>13</v>
      </c>
    </row>
    <row r="26" spans="1:4" ht="12.75">
      <c r="A26">
        <v>195</v>
      </c>
      <c r="C26" s="7" t="s">
        <v>25</v>
      </c>
      <c r="D26" s="8">
        <v>12</v>
      </c>
    </row>
    <row r="27" spans="1:4" ht="12.75">
      <c r="A27">
        <v>138</v>
      </c>
      <c r="C27" s="7" t="s">
        <v>26</v>
      </c>
      <c r="D27" s="8">
        <v>4</v>
      </c>
    </row>
    <row r="28" spans="1:4" ht="12.75">
      <c r="A28">
        <v>67</v>
      </c>
      <c r="C28" s="7" t="s">
        <v>27</v>
      </c>
      <c r="D28" s="8">
        <v>3</v>
      </c>
    </row>
    <row r="29" spans="1:4" ht="12.75">
      <c r="A29">
        <v>137</v>
      </c>
      <c r="C29" s="7" t="s">
        <v>28</v>
      </c>
      <c r="D29" s="8">
        <v>3</v>
      </c>
    </row>
    <row r="30" spans="1:4" ht="12.75">
      <c r="A30">
        <v>126</v>
      </c>
      <c r="C30" s="7" t="s">
        <v>29</v>
      </c>
      <c r="D30" s="8">
        <v>3</v>
      </c>
    </row>
    <row r="31" spans="1:4" ht="12.75">
      <c r="A31">
        <v>147</v>
      </c>
      <c r="C31" s="7" t="s">
        <v>30</v>
      </c>
      <c r="D31" s="8">
        <v>2</v>
      </c>
    </row>
    <row r="32" spans="1:4" ht="12.75">
      <c r="A32">
        <v>195</v>
      </c>
      <c r="C32" s="7" t="s">
        <v>31</v>
      </c>
      <c r="D32" s="8">
        <v>1</v>
      </c>
    </row>
    <row r="33" spans="1:4" ht="12.75">
      <c r="A33">
        <v>148</v>
      </c>
      <c r="C33" s="7" t="s">
        <v>32</v>
      </c>
      <c r="D33" s="8">
        <v>1</v>
      </c>
    </row>
    <row r="34" spans="1:4" ht="12.75">
      <c r="A34">
        <v>185</v>
      </c>
      <c r="C34" s="7" t="s">
        <v>33</v>
      </c>
      <c r="D34" s="8">
        <v>4</v>
      </c>
    </row>
    <row r="35" spans="1:4" ht="12.75">
      <c r="A35">
        <v>155</v>
      </c>
      <c r="C35" s="9" t="s">
        <v>13</v>
      </c>
      <c r="D35" s="10">
        <v>65</v>
      </c>
    </row>
    <row r="36" ht="12.75">
      <c r="A36">
        <v>159</v>
      </c>
    </row>
    <row r="37" ht="12.75">
      <c r="A37">
        <v>70</v>
      </c>
    </row>
    <row r="38" ht="12.75">
      <c r="A38">
        <v>205</v>
      </c>
    </row>
    <row r="39" ht="12.75">
      <c r="A39">
        <v>79</v>
      </c>
    </row>
    <row r="40" ht="12.75">
      <c r="A40">
        <v>140</v>
      </c>
    </row>
    <row r="41" ht="12.75">
      <c r="A41">
        <v>134</v>
      </c>
    </row>
    <row r="42" ht="12.75">
      <c r="A42">
        <v>65</v>
      </c>
    </row>
    <row r="43" ht="12.75">
      <c r="A43">
        <v>75</v>
      </c>
    </row>
    <row r="44" ht="12.75">
      <c r="A44">
        <v>136</v>
      </c>
    </row>
    <row r="45" ht="12.75">
      <c r="A45">
        <v>189</v>
      </c>
    </row>
    <row r="46" ht="12.75">
      <c r="A46">
        <v>151</v>
      </c>
    </row>
    <row r="47" ht="12.75">
      <c r="A47">
        <v>134</v>
      </c>
    </row>
    <row r="48" ht="12.75">
      <c r="A48">
        <v>192</v>
      </c>
    </row>
    <row r="49" ht="12.75">
      <c r="A49">
        <v>229</v>
      </c>
    </row>
    <row r="50" ht="12.75">
      <c r="A50">
        <v>154</v>
      </c>
    </row>
    <row r="51" ht="12.75">
      <c r="A51">
        <v>135</v>
      </c>
    </row>
    <row r="52" ht="12.75">
      <c r="A52">
        <v>169</v>
      </c>
    </row>
    <row r="53" ht="12.75">
      <c r="A53">
        <v>123</v>
      </c>
    </row>
    <row r="54" ht="12.75">
      <c r="A54">
        <v>133</v>
      </c>
    </row>
    <row r="55" ht="12.75">
      <c r="A55">
        <v>129</v>
      </c>
    </row>
    <row r="56" ht="12.75">
      <c r="A56">
        <v>139</v>
      </c>
    </row>
    <row r="57" ht="12.75">
      <c r="A57">
        <v>147</v>
      </c>
    </row>
    <row r="58" ht="12.75">
      <c r="A58">
        <v>150</v>
      </c>
    </row>
    <row r="59" ht="12.75">
      <c r="A59">
        <v>147</v>
      </c>
    </row>
    <row r="60" ht="12.75">
      <c r="A60">
        <v>177</v>
      </c>
    </row>
    <row r="61" ht="12.75">
      <c r="A61">
        <v>139</v>
      </c>
    </row>
    <row r="62" ht="12.75">
      <c r="A62">
        <v>121</v>
      </c>
    </row>
    <row r="63" ht="12.75">
      <c r="A63">
        <v>165</v>
      </c>
    </row>
    <row r="64" ht="12.75">
      <c r="A64">
        <v>140</v>
      </c>
    </row>
    <row r="65" ht="12.75">
      <c r="A65">
        <v>87</v>
      </c>
    </row>
    <row r="66" ht="12.75">
      <c r="A66">
        <v>228</v>
      </c>
    </row>
    <row r="67" ht="12.75">
      <c r="A67">
        <v>75</v>
      </c>
    </row>
    <row r="68" ht="12.75">
      <c r="A68">
        <v>150</v>
      </c>
    </row>
    <row r="69" ht="12.75">
      <c r="A69">
        <v>170</v>
      </c>
    </row>
    <row r="70" ht="12.75">
      <c r="A70">
        <v>72</v>
      </c>
    </row>
    <row r="71" ht="12.75">
      <c r="A71">
        <v>180</v>
      </c>
    </row>
    <row r="72" ht="12.75">
      <c r="A72">
        <v>235</v>
      </c>
    </row>
    <row r="73" ht="12.75">
      <c r="A73">
        <v>155</v>
      </c>
    </row>
    <row r="74" ht="12.75">
      <c r="A74">
        <v>145</v>
      </c>
    </row>
    <row r="75" ht="12.75">
      <c r="A75">
        <v>129</v>
      </c>
    </row>
    <row r="76" ht="12.75">
      <c r="A76"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0">
      <selection activeCell="J15" sqref="J15"/>
    </sheetView>
  </sheetViews>
  <sheetFormatPr defaultColWidth="9.140625" defaultRowHeight="12.75"/>
  <cols>
    <col min="1" max="1" width="9.8515625" style="0" customWidth="1"/>
    <col min="2" max="2" width="9.7109375" style="0" customWidth="1"/>
    <col min="3" max="3" width="17.140625" style="19" customWidth="1"/>
    <col min="4" max="4" width="14.28125" style="19" customWidth="1"/>
    <col min="5" max="5" width="17.140625" style="0" customWidth="1"/>
    <col min="6" max="6" width="4.7109375" style="0" customWidth="1"/>
  </cols>
  <sheetData>
    <row r="1" spans="1:3" ht="12.75">
      <c r="A1" s="2" t="s">
        <v>0</v>
      </c>
      <c r="C1" s="19" t="s">
        <v>38</v>
      </c>
    </row>
    <row r="2" spans="1:3" ht="12.75">
      <c r="A2" s="2" t="s">
        <v>1</v>
      </c>
      <c r="C2" s="1">
        <v>36423</v>
      </c>
    </row>
    <row r="3" spans="1:4" ht="12.75">
      <c r="A3" s="2"/>
      <c r="C3" s="20" t="s">
        <v>61</v>
      </c>
      <c r="D3" s="22" t="s">
        <v>62</v>
      </c>
    </row>
    <row r="4" spans="1:4" ht="12.75">
      <c r="A4" s="2" t="s">
        <v>2</v>
      </c>
      <c r="C4" s="19">
        <v>1823</v>
      </c>
      <c r="D4" s="19">
        <v>2336</v>
      </c>
    </row>
    <row r="5" spans="1:4" ht="12.75">
      <c r="A5" s="2" t="s">
        <v>4</v>
      </c>
      <c r="C5" s="19" t="s">
        <v>56</v>
      </c>
      <c r="D5" s="19" t="s">
        <v>56</v>
      </c>
    </row>
    <row r="6" spans="1:4" ht="12.75">
      <c r="A6" s="2" t="s">
        <v>40</v>
      </c>
      <c r="C6" s="19" t="s">
        <v>58</v>
      </c>
      <c r="D6" s="19" t="s">
        <v>58</v>
      </c>
    </row>
    <row r="7" spans="1:4" ht="12.75">
      <c r="A7" s="2" t="s">
        <v>42</v>
      </c>
      <c r="C7" s="19" t="s">
        <v>57</v>
      </c>
      <c r="D7" s="19" t="s">
        <v>57</v>
      </c>
    </row>
    <row r="9" spans="1:4" ht="12.75">
      <c r="A9" s="2" t="s">
        <v>44</v>
      </c>
      <c r="C9" s="19" t="s">
        <v>63</v>
      </c>
      <c r="D9" s="19" t="s">
        <v>66</v>
      </c>
    </row>
    <row r="10" spans="3:4" ht="12.75">
      <c r="C10" s="19" t="s">
        <v>64</v>
      </c>
      <c r="D10" s="19" t="s">
        <v>64</v>
      </c>
    </row>
    <row r="11" spans="3:4" ht="12.75">
      <c r="C11" s="19" t="s">
        <v>65</v>
      </c>
      <c r="D11" s="19" t="s">
        <v>67</v>
      </c>
    </row>
    <row r="13" ht="12.75">
      <c r="B13" s="24" t="s">
        <v>47</v>
      </c>
    </row>
    <row r="14" spans="1:4" ht="12.75">
      <c r="A14" s="20" t="s">
        <v>61</v>
      </c>
      <c r="B14" s="19">
        <v>158</v>
      </c>
      <c r="C14" t="s">
        <v>14</v>
      </c>
      <c r="D14" s="19">
        <f>COUNT(B14:B52,B53:B81)</f>
        <v>68</v>
      </c>
    </row>
    <row r="15" spans="2:4" ht="12.75">
      <c r="B15" s="19">
        <v>130</v>
      </c>
      <c r="C15" t="s">
        <v>16</v>
      </c>
      <c r="D15" s="19">
        <f>MAX(B14:B52,B53:B81)</f>
        <v>230</v>
      </c>
    </row>
    <row r="16" spans="2:4" ht="12.75">
      <c r="B16" s="19">
        <v>175</v>
      </c>
      <c r="C16" t="s">
        <v>17</v>
      </c>
      <c r="D16" s="19">
        <f>MIN(B14:B52,B53:B81)</f>
        <v>48</v>
      </c>
    </row>
    <row r="17" spans="2:4" ht="12.75">
      <c r="B17" s="19">
        <v>55</v>
      </c>
      <c r="C17" t="s">
        <v>15</v>
      </c>
      <c r="D17" s="23">
        <f>AVERAGE(B14:B52,B53:B81)</f>
        <v>116.48529411764706</v>
      </c>
    </row>
    <row r="18" spans="2:4" ht="12.75">
      <c r="B18" s="19">
        <v>60</v>
      </c>
      <c r="C18"/>
      <c r="D18"/>
    </row>
    <row r="19" spans="2:4" ht="12.75">
      <c r="B19" s="19">
        <v>78</v>
      </c>
      <c r="C19" s="3" t="s">
        <v>49</v>
      </c>
      <c r="D19" s="4"/>
    </row>
    <row r="20" spans="2:4" ht="12.75">
      <c r="B20" s="19">
        <v>55</v>
      </c>
      <c r="C20" s="5" t="s">
        <v>47</v>
      </c>
      <c r="D20" s="4" t="s">
        <v>12</v>
      </c>
    </row>
    <row r="21" spans="2:4" ht="12.75">
      <c r="B21" s="19">
        <v>55</v>
      </c>
      <c r="C21" s="3" t="s">
        <v>68</v>
      </c>
      <c r="D21" s="6">
        <v>5</v>
      </c>
    </row>
    <row r="22" spans="2:4" ht="12.75">
      <c r="B22" s="19">
        <v>195</v>
      </c>
      <c r="C22" s="7" t="s">
        <v>69</v>
      </c>
      <c r="D22" s="8">
        <v>13</v>
      </c>
    </row>
    <row r="23" spans="2:4" ht="12.75">
      <c r="B23" s="19">
        <v>195</v>
      </c>
      <c r="C23" s="7" t="s">
        <v>18</v>
      </c>
      <c r="D23" s="8">
        <v>8</v>
      </c>
    </row>
    <row r="24" spans="2:4" ht="12.75">
      <c r="B24" s="19">
        <v>140</v>
      </c>
      <c r="C24" s="7" t="s">
        <v>19</v>
      </c>
      <c r="D24" s="8">
        <v>1</v>
      </c>
    </row>
    <row r="25" spans="2:4" ht="12.75">
      <c r="B25" s="19">
        <v>175</v>
      </c>
      <c r="C25" s="7" t="s">
        <v>20</v>
      </c>
      <c r="D25" s="8">
        <v>2</v>
      </c>
    </row>
    <row r="26" spans="2:4" ht="12.75">
      <c r="B26" s="19">
        <v>133</v>
      </c>
      <c r="C26" s="7" t="s">
        <v>34</v>
      </c>
      <c r="D26" s="8"/>
    </row>
    <row r="27" spans="2:4" ht="12.75">
      <c r="B27" s="19">
        <v>110</v>
      </c>
      <c r="C27" s="7" t="s">
        <v>21</v>
      </c>
      <c r="D27" s="8">
        <v>2</v>
      </c>
    </row>
    <row r="28" spans="2:4" ht="12.75">
      <c r="B28" s="19">
        <v>94</v>
      </c>
      <c r="C28" s="7" t="s">
        <v>22</v>
      </c>
      <c r="D28" s="8">
        <v>1</v>
      </c>
    </row>
    <row r="29" spans="2:4" ht="12.75">
      <c r="B29" s="19">
        <v>135</v>
      </c>
      <c r="C29" s="7" t="s">
        <v>23</v>
      </c>
      <c r="D29" s="8">
        <v>9</v>
      </c>
    </row>
    <row r="30" spans="2:4" ht="12.75">
      <c r="B30" s="19">
        <v>190</v>
      </c>
      <c r="C30" s="7" t="s">
        <v>24</v>
      </c>
      <c r="D30" s="8">
        <v>7</v>
      </c>
    </row>
    <row r="31" spans="2:4" ht="12.75">
      <c r="B31" s="19">
        <v>158</v>
      </c>
      <c r="C31" s="7" t="s">
        <v>25</v>
      </c>
      <c r="D31" s="8">
        <v>2</v>
      </c>
    </row>
    <row r="32" spans="2:4" ht="12.75">
      <c r="B32" s="19">
        <v>167</v>
      </c>
      <c r="C32" s="7" t="s">
        <v>26</v>
      </c>
      <c r="D32" s="8">
        <v>4</v>
      </c>
    </row>
    <row r="33" spans="2:4" ht="12.75">
      <c r="B33" s="19">
        <v>63</v>
      </c>
      <c r="C33" s="7" t="s">
        <v>27</v>
      </c>
      <c r="D33" s="8">
        <v>1</v>
      </c>
    </row>
    <row r="34" spans="2:4" ht="12.75">
      <c r="B34" s="19">
        <v>60</v>
      </c>
      <c r="C34" s="7" t="s">
        <v>28</v>
      </c>
      <c r="D34" s="8">
        <v>4</v>
      </c>
    </row>
    <row r="35" spans="2:4" ht="12.75">
      <c r="B35" s="19">
        <v>70</v>
      </c>
      <c r="C35" s="7" t="s">
        <v>29</v>
      </c>
      <c r="D35" s="8">
        <v>4</v>
      </c>
    </row>
    <row r="36" spans="2:4" ht="12.75">
      <c r="B36" s="19">
        <v>142</v>
      </c>
      <c r="C36" s="7" t="s">
        <v>30</v>
      </c>
      <c r="D36" s="8">
        <v>3</v>
      </c>
    </row>
    <row r="37" spans="2:4" ht="12.75">
      <c r="B37" s="19">
        <v>222</v>
      </c>
      <c r="C37" s="7" t="s">
        <v>31</v>
      </c>
      <c r="D37" s="8"/>
    </row>
    <row r="38" spans="2:4" ht="12.75">
      <c r="B38" s="19">
        <v>62</v>
      </c>
      <c r="C38" s="7" t="s">
        <v>32</v>
      </c>
      <c r="D38" s="8">
        <v>1</v>
      </c>
    </row>
    <row r="39" spans="2:4" ht="12.75">
      <c r="B39" s="19">
        <v>130</v>
      </c>
      <c r="C39" s="7" t="s">
        <v>51</v>
      </c>
      <c r="D39" s="8">
        <v>1</v>
      </c>
    </row>
    <row r="40" spans="2:4" ht="12.75">
      <c r="B40" s="19">
        <v>65</v>
      </c>
      <c r="C40" s="9" t="s">
        <v>13</v>
      </c>
      <c r="D40" s="10">
        <v>68</v>
      </c>
    </row>
    <row r="41" spans="2:4" ht="12.75">
      <c r="B41" s="19">
        <v>68</v>
      </c>
      <c r="C41"/>
      <c r="D41"/>
    </row>
    <row r="42" spans="2:4" ht="12.75">
      <c r="B42" s="21">
        <v>73</v>
      </c>
      <c r="C42"/>
      <c r="D42"/>
    </row>
    <row r="43" spans="2:4" ht="12.75">
      <c r="B43" s="19">
        <v>131</v>
      </c>
      <c r="C43"/>
      <c r="D43"/>
    </row>
    <row r="44" spans="2:4" ht="12.75">
      <c r="B44" s="19">
        <v>57</v>
      </c>
      <c r="C44"/>
      <c r="D44"/>
    </row>
    <row r="45" spans="2:4" ht="12.75">
      <c r="B45" s="19">
        <v>48</v>
      </c>
      <c r="C45"/>
      <c r="D45"/>
    </row>
    <row r="46" spans="2:4" ht="12.75">
      <c r="B46" s="19">
        <v>162</v>
      </c>
      <c r="C46"/>
      <c r="D46"/>
    </row>
    <row r="47" spans="2:4" ht="12.75">
      <c r="B47" s="19">
        <v>52</v>
      </c>
      <c r="C47"/>
      <c r="D47"/>
    </row>
    <row r="48" spans="2:4" ht="12.75">
      <c r="B48" s="19">
        <v>51</v>
      </c>
      <c r="C48"/>
      <c r="D48"/>
    </row>
    <row r="49" spans="2:4" ht="12.75">
      <c r="B49" s="19">
        <v>134</v>
      </c>
      <c r="C49"/>
      <c r="D49"/>
    </row>
    <row r="50" spans="2:4" ht="12.75">
      <c r="B50" s="19">
        <v>54</v>
      </c>
      <c r="C50"/>
      <c r="D50"/>
    </row>
    <row r="51" spans="2:4" ht="12.75">
      <c r="B51" s="19">
        <v>86</v>
      </c>
      <c r="C51"/>
      <c r="D51"/>
    </row>
    <row r="52" spans="2:4" ht="12.75">
      <c r="B52" s="21">
        <v>60</v>
      </c>
      <c r="C52"/>
      <c r="D52"/>
    </row>
    <row r="53" spans="1:4" ht="12.75">
      <c r="A53" s="22" t="s">
        <v>62</v>
      </c>
      <c r="B53" s="19">
        <v>130</v>
      </c>
      <c r="C53"/>
      <c r="D53"/>
    </row>
    <row r="54" spans="2:4" ht="12.75">
      <c r="B54" s="19">
        <v>63</v>
      </c>
      <c r="C54"/>
      <c r="D54"/>
    </row>
    <row r="55" spans="2:4" ht="12.75">
      <c r="B55" s="19">
        <v>119</v>
      </c>
      <c r="C55"/>
      <c r="D55"/>
    </row>
    <row r="56" spans="2:4" ht="12.75">
      <c r="B56" s="19">
        <v>110</v>
      </c>
      <c r="C56"/>
      <c r="D56"/>
    </row>
    <row r="57" spans="2:4" ht="12.75">
      <c r="B57" s="19">
        <v>55</v>
      </c>
      <c r="C57"/>
      <c r="D57"/>
    </row>
    <row r="58" spans="2:4" ht="12.75">
      <c r="B58" s="19">
        <v>150</v>
      </c>
      <c r="C58"/>
      <c r="D58"/>
    </row>
    <row r="59" spans="2:4" ht="12.75">
      <c r="B59" s="19">
        <v>180</v>
      </c>
      <c r="C59"/>
      <c r="D59"/>
    </row>
    <row r="60" spans="2:4" ht="12.75">
      <c r="B60" s="19">
        <v>137</v>
      </c>
      <c r="C60"/>
      <c r="D60"/>
    </row>
    <row r="61" spans="2:4" ht="12.75">
      <c r="B61" s="19">
        <v>70</v>
      </c>
      <c r="C61"/>
      <c r="D61"/>
    </row>
    <row r="62" spans="2:4" ht="12.75">
      <c r="B62" s="19">
        <v>70</v>
      </c>
      <c r="C62"/>
      <c r="D62"/>
    </row>
    <row r="63" spans="2:4" ht="12.75">
      <c r="B63" s="19">
        <v>185</v>
      </c>
      <c r="C63"/>
      <c r="D63"/>
    </row>
    <row r="64" spans="2:4" ht="12.75">
      <c r="B64" s="19">
        <v>230</v>
      </c>
      <c r="C64"/>
      <c r="D64"/>
    </row>
    <row r="65" spans="2:4" ht="12.75">
      <c r="B65" s="19">
        <v>145</v>
      </c>
      <c r="C65"/>
      <c r="D65"/>
    </row>
    <row r="66" spans="2:4" ht="12.75">
      <c r="B66" s="19">
        <v>128</v>
      </c>
      <c r="C66"/>
      <c r="D66"/>
    </row>
    <row r="67" ht="12.75">
      <c r="B67" s="19">
        <v>58</v>
      </c>
    </row>
    <row r="68" ht="12.75">
      <c r="B68" s="19">
        <v>140</v>
      </c>
    </row>
    <row r="69" ht="12.75">
      <c r="B69" s="19">
        <v>132</v>
      </c>
    </row>
    <row r="70" ht="12.75">
      <c r="B70" s="19">
        <v>125</v>
      </c>
    </row>
    <row r="71" ht="12.75">
      <c r="B71" s="19">
        <v>70</v>
      </c>
    </row>
    <row r="72" ht="12.75">
      <c r="B72" s="21">
        <v>63</v>
      </c>
    </row>
    <row r="73" ht="12.75">
      <c r="B73" s="19">
        <v>190</v>
      </c>
    </row>
    <row r="74" ht="12.75">
      <c r="B74" s="19">
        <v>140</v>
      </c>
    </row>
    <row r="75" ht="12.75">
      <c r="B75" s="19">
        <v>70</v>
      </c>
    </row>
    <row r="76" ht="12.75">
      <c r="B76" s="19">
        <v>181</v>
      </c>
    </row>
    <row r="77" ht="12.75">
      <c r="B77" s="19">
        <v>185</v>
      </c>
    </row>
    <row r="78" ht="12.75">
      <c r="B78" s="19">
        <v>200</v>
      </c>
    </row>
    <row r="79" ht="12.75">
      <c r="B79" s="19">
        <v>137</v>
      </c>
    </row>
    <row r="80" ht="12.75">
      <c r="B80" s="19">
        <v>156</v>
      </c>
    </row>
    <row r="81" ht="12.75">
      <c r="B81" s="19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2">
      <selection activeCell="E25" sqref="E25"/>
    </sheetView>
  </sheetViews>
  <sheetFormatPr defaultColWidth="9.140625" defaultRowHeight="12.75"/>
  <cols>
    <col min="1" max="1" width="7.57421875" style="0" bestFit="1" customWidth="1"/>
    <col min="2" max="2" width="11.00390625" style="18" bestFit="1" customWidth="1"/>
    <col min="3" max="3" width="11.7109375" style="17" bestFit="1" customWidth="1"/>
    <col min="4" max="4" width="8.8515625" style="18" customWidth="1"/>
  </cols>
  <sheetData>
    <row r="1" spans="1:4" s="2" customFormat="1" ht="12.75">
      <c r="A1" s="2" t="s">
        <v>54</v>
      </c>
      <c r="B1" s="14" t="s">
        <v>55</v>
      </c>
      <c r="C1" s="15" t="s">
        <v>59</v>
      </c>
      <c r="D1" s="14" t="s">
        <v>60</v>
      </c>
    </row>
    <row r="2" spans="1:4" s="2" customFormat="1" ht="12.75">
      <c r="A2" s="25" t="s">
        <v>68</v>
      </c>
      <c r="B2" s="26"/>
      <c r="C2" s="15"/>
      <c r="D2" s="26">
        <v>5</v>
      </c>
    </row>
    <row r="3" spans="1:4" s="2" customFormat="1" ht="12.75">
      <c r="A3" s="25" t="s">
        <v>69</v>
      </c>
      <c r="B3" s="26"/>
      <c r="C3" s="15"/>
      <c r="D3" s="26">
        <v>13</v>
      </c>
    </row>
    <row r="4" spans="1:4" ht="12.75">
      <c r="A4" s="13" t="s">
        <v>18</v>
      </c>
      <c r="B4" s="16">
        <v>1</v>
      </c>
      <c r="C4" s="16">
        <v>4</v>
      </c>
      <c r="D4" s="18">
        <v>8</v>
      </c>
    </row>
    <row r="5" spans="1:4" ht="12.75">
      <c r="A5" s="13" t="s">
        <v>19</v>
      </c>
      <c r="B5" s="16">
        <v>8</v>
      </c>
      <c r="C5" s="16">
        <v>3</v>
      </c>
      <c r="D5" s="18">
        <v>1</v>
      </c>
    </row>
    <row r="6" spans="1:4" ht="12.75">
      <c r="A6" s="13" t="s">
        <v>20</v>
      </c>
      <c r="B6" s="16">
        <v>2</v>
      </c>
      <c r="C6" s="16">
        <v>1</v>
      </c>
      <c r="D6" s="18">
        <v>2</v>
      </c>
    </row>
    <row r="7" spans="1:3" ht="12.75">
      <c r="A7" s="13" t="s">
        <v>34</v>
      </c>
      <c r="B7" s="16">
        <v>6</v>
      </c>
      <c r="C7" s="16"/>
    </row>
    <row r="8" spans="1:4" ht="12.75">
      <c r="A8" s="13" t="s">
        <v>21</v>
      </c>
      <c r="B8" s="16">
        <v>1</v>
      </c>
      <c r="C8" s="16">
        <v>1</v>
      </c>
      <c r="D8" s="18">
        <v>2</v>
      </c>
    </row>
    <row r="9" spans="1:4" ht="12.75">
      <c r="A9" s="13" t="s">
        <v>22</v>
      </c>
      <c r="B9" s="16">
        <v>1</v>
      </c>
      <c r="C9" s="16">
        <v>3</v>
      </c>
      <c r="D9" s="18">
        <v>1</v>
      </c>
    </row>
    <row r="10" spans="1:4" ht="12.75">
      <c r="A10" s="13" t="s">
        <v>23</v>
      </c>
      <c r="B10" s="16"/>
      <c r="C10" s="16">
        <v>7</v>
      </c>
      <c r="D10" s="18">
        <v>9</v>
      </c>
    </row>
    <row r="11" spans="1:4" ht="12.75">
      <c r="A11" s="13" t="s">
        <v>24</v>
      </c>
      <c r="B11" s="16"/>
      <c r="C11" s="16">
        <v>13</v>
      </c>
      <c r="D11" s="18">
        <v>7</v>
      </c>
    </row>
    <row r="12" spans="1:4" ht="12.75">
      <c r="A12" s="13" t="s">
        <v>25</v>
      </c>
      <c r="B12" s="16">
        <v>2</v>
      </c>
      <c r="C12" s="16">
        <v>12</v>
      </c>
      <c r="D12" s="18">
        <v>2</v>
      </c>
    </row>
    <row r="13" spans="1:4" ht="12.75">
      <c r="A13" s="13" t="s">
        <v>26</v>
      </c>
      <c r="B13" s="16"/>
      <c r="C13" s="16">
        <v>4</v>
      </c>
      <c r="D13" s="18">
        <v>4</v>
      </c>
    </row>
    <row r="14" spans="1:4" ht="12.75">
      <c r="A14" s="13" t="s">
        <v>27</v>
      </c>
      <c r="B14" s="16">
        <v>1</v>
      </c>
      <c r="C14" s="16">
        <v>3</v>
      </c>
      <c r="D14" s="18">
        <v>1</v>
      </c>
    </row>
    <row r="15" spans="1:4" ht="12.75">
      <c r="A15" s="13" t="s">
        <v>28</v>
      </c>
      <c r="B15" s="16"/>
      <c r="C15" s="16">
        <v>3</v>
      </c>
      <c r="D15" s="18">
        <v>4</v>
      </c>
    </row>
    <row r="16" spans="1:4" ht="12.75">
      <c r="A16" s="13" t="s">
        <v>29</v>
      </c>
      <c r="B16" s="16">
        <v>4</v>
      </c>
      <c r="C16" s="16">
        <v>3</v>
      </c>
      <c r="D16" s="18">
        <v>4</v>
      </c>
    </row>
    <row r="17" spans="1:4" ht="12.75">
      <c r="A17" s="13" t="s">
        <v>30</v>
      </c>
      <c r="B17" s="16">
        <v>1</v>
      </c>
      <c r="C17" s="16">
        <v>2</v>
      </c>
      <c r="D17" s="18">
        <v>3</v>
      </c>
    </row>
    <row r="18" spans="1:3" ht="12.75">
      <c r="A18" s="13" t="s">
        <v>31</v>
      </c>
      <c r="B18" s="16"/>
      <c r="C18" s="16">
        <v>1</v>
      </c>
    </row>
    <row r="19" spans="1:4" ht="12.75">
      <c r="A19" s="13" t="s">
        <v>32</v>
      </c>
      <c r="B19" s="16"/>
      <c r="C19" s="16">
        <v>1</v>
      </c>
      <c r="D19" s="18">
        <v>1</v>
      </c>
    </row>
    <row r="20" spans="1:4" ht="12.75">
      <c r="A20" s="13" t="s">
        <v>51</v>
      </c>
      <c r="B20" s="16"/>
      <c r="C20" s="16">
        <v>4</v>
      </c>
      <c r="D20" s="18">
        <v>1</v>
      </c>
    </row>
    <row r="21" spans="1:2" ht="12.75">
      <c r="A21" s="13" t="s">
        <v>52</v>
      </c>
      <c r="B21" s="16"/>
    </row>
    <row r="22" spans="1:2" ht="12.75">
      <c r="A22" s="13" t="s">
        <v>53</v>
      </c>
      <c r="B22" s="16"/>
    </row>
    <row r="23" spans="1:2" ht="12.75">
      <c r="A23" s="13" t="s">
        <v>50</v>
      </c>
      <c r="B23" s="16">
        <v>1</v>
      </c>
    </row>
    <row r="24" spans="2:4" ht="12.75">
      <c r="B24" s="18">
        <f>SUM(B2:B23)</f>
        <v>28</v>
      </c>
      <c r="C24" s="18">
        <f>SUM(C2:C23)</f>
        <v>65</v>
      </c>
      <c r="D24" s="18">
        <f>SUM(D2:D23)</f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DNR - Fisheries</cp:lastModifiedBy>
  <cp:lastPrinted>2001-01-11T23:31:20Z</cp:lastPrinted>
  <dcterms:created xsi:type="dcterms:W3CDTF">1999-07-22T20:13:26Z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